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\Desktop\ЛМ\"/>
    </mc:Choice>
  </mc:AlternateContent>
  <bookViews>
    <workbookView xWindow="0" yWindow="0" windowWidth="1920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1" i="1" l="1"/>
  <c r="B22" i="1"/>
  <c r="G19" i="1"/>
  <c r="F19" i="1"/>
  <c r="C21" i="1"/>
  <c r="C22" i="1"/>
  <c r="C24" i="1"/>
  <c r="C26" i="1"/>
  <c r="G17" i="1"/>
  <c r="G21" i="1"/>
  <c r="F17" i="1"/>
  <c r="F21" i="1"/>
  <c r="D17" i="1"/>
  <c r="D23" i="1"/>
  <c r="E17" i="1"/>
  <c r="E21" i="1"/>
  <c r="D21" i="1"/>
  <c r="G22" i="1"/>
  <c r="G24" i="1"/>
  <c r="G26" i="1"/>
  <c r="G23" i="1"/>
  <c r="F23" i="1"/>
  <c r="E22" i="1"/>
  <c r="F22" i="1"/>
  <c r="F24" i="1"/>
  <c r="F26" i="1"/>
  <c r="E23" i="1"/>
  <c r="E24" i="1"/>
  <c r="E26" i="1"/>
  <c r="D22" i="1"/>
  <c r="D24" i="1"/>
  <c r="D26" i="1"/>
  <c r="B24" i="1"/>
  <c r="B26" i="1"/>
</calcChain>
</file>

<file path=xl/sharedStrings.xml><?xml version="1.0" encoding="utf-8"?>
<sst xmlns="http://schemas.openxmlformats.org/spreadsheetml/2006/main" count="33" uniqueCount="29">
  <si>
    <t>Показатель</t>
  </si>
  <si>
    <t>ОРН</t>
  </si>
  <si>
    <t>Ставка НДС</t>
  </si>
  <si>
    <t>Пониженная</t>
  </si>
  <si>
    <t>ставка без вычетов</t>
  </si>
  <si>
    <t>Стандартная </t>
  </si>
  <si>
    <t>ставка с вычетами </t>
  </si>
  <si>
    <t>ИТОГО НАЛОГИ</t>
  </si>
  <si>
    <t>НДС к уплате</t>
  </si>
  <si>
    <t>(Налог на прибыль 25%) для сравнения</t>
  </si>
  <si>
    <t xml:space="preserve">  % Налогов</t>
  </si>
  <si>
    <t>УСН Доходы 6%</t>
  </si>
  <si>
    <t>(НДС не уплачивается, если доход за год менее 20 млн руб.)</t>
  </si>
  <si>
    <t>УСН Доходы−Расходы 15%</t>
  </si>
  <si>
    <t xml:space="preserve">УСН Доходы−Расходы 15% </t>
  </si>
  <si>
    <t>Информация актуальна на 2026 год</t>
  </si>
  <si>
    <t>Расчёты приведены в ознакомительных целях и не являются налоговой консультацией</t>
  </si>
  <si>
    <t>Перед применением рекомендуем проверить действующую редакцию законодательства</t>
  </si>
  <si>
    <t>109456, Москва, Рязанский пр-т, д.75, корп.4</t>
  </si>
  <si>
    <t>Тел./факс: (495) 995-82-58</t>
  </si>
  <si>
    <t>www.1c-wiseadvice.ru</t>
  </si>
  <si>
    <t>Цена продажи с НДС</t>
  </si>
  <si>
    <t>в т.ч. НДС начисленный</t>
  </si>
  <si>
    <t>Закупочная цена с НДС 22%</t>
  </si>
  <si>
    <t>в т.ч. НДС к вычету</t>
  </si>
  <si>
    <t>Маркетинговые услуги без НДС
*При УСН в расходы принимаются</t>
  </si>
  <si>
    <t>База по налогу с дохода</t>
  </si>
  <si>
    <t>Налог на доход</t>
  </si>
  <si>
    <r>
      <rPr>
        <b/>
        <sz val="11"/>
        <color indexed="8"/>
        <rFont val="Calibri"/>
        <family val="2"/>
        <charset val="204"/>
      </rPr>
      <t xml:space="preserve">Введите свои данные в </t>
    </r>
    <r>
      <rPr>
        <b/>
        <sz val="11"/>
        <color rgb="FF193F9F"/>
        <rFont val="Calibri"/>
        <family val="2"/>
        <charset val="204"/>
      </rPr>
      <t>синие</t>
    </r>
    <r>
      <rPr>
        <b/>
        <sz val="11"/>
        <color indexed="8"/>
        <rFont val="Calibri"/>
        <family val="2"/>
        <charset val="204"/>
      </rPr>
      <t xml:space="preserve"> ячейки (в рублях) — </t>
    </r>
    <r>
      <rPr>
        <sz val="11"/>
        <color theme="1"/>
        <rFont val="Calibri"/>
        <family val="2"/>
        <charset val="204"/>
        <scheme val="minor"/>
      </rPr>
      <t>расчёт выполнится автоматически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</si>
</sst>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8" tint="-0.249977111117893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Calibri"/>
      <family val="2"/>
      <charset val="204"/>
      <scheme val="minor"/>
    </font>
    <font>
      <b/>
      <sz val="11"/>
      <color rgb="FF193F9F"/>
      <name val="Calibri"/>
      <family val="2"/>
      <charset val="204"/>
    </font>
    <font>
      <b/>
      <u/>
      <sz val="11"/>
      <color rgb="FF193F9F"/>
      <name val="Calibri"/>
      <family val="2"/>
      <charset val="204"/>
      <scheme val="minor"/>
    </font>
    <font>
      <b/>
      <sz val="11"/>
      <color rgb="FF193F9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Border="1"/>
    <xf numFmtId="0" fontId="7" fillId="0" borderId="4" xfId="0" applyFont="1" applyBorder="1"/>
    <xf numFmtId="0" fontId="0" fillId="0" borderId="4" xfId="0" applyBorder="1" applyAlignment="1"/>
    <xf numFmtId="0" fontId="4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 applyProtection="1">
      <alignment vertical="center"/>
    </xf>
    <xf numFmtId="0" fontId="10" fillId="2" borderId="1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193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146050</xdr:rowOff>
    </xdr:from>
    <xdr:to>
      <xdr:col>7</xdr:col>
      <xdr:colOff>0</xdr:colOff>
      <xdr:row>6</xdr:row>
      <xdr:rowOff>0</xdr:rowOff>
    </xdr:to>
    <xdr:pic>
      <xdr:nvPicPr>
        <xdr:cNvPr id="102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11061700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topLeftCell="A4" zoomScale="85" zoomScaleNormal="85" workbookViewId="0">
      <selection activeCell="A10" sqref="A10:A15"/>
    </sheetView>
  </sheetViews>
  <sheetFormatPr defaultRowHeight="14.5" x14ac:dyDescent="0.35"/>
  <cols>
    <col min="1" max="1" width="37.26953125" bestFit="1" customWidth="1"/>
    <col min="2" max="2" width="20.1796875" customWidth="1"/>
    <col min="3" max="3" width="20.1796875" style="1" customWidth="1"/>
    <col min="4" max="7" width="20.1796875" customWidth="1"/>
  </cols>
  <sheetData>
    <row r="1" spans="1:25" ht="25.5" customHeight="1" x14ac:dyDescent="0.35">
      <c r="A1" s="2"/>
      <c r="B1" s="2"/>
      <c r="C1" s="3"/>
      <c r="D1" s="2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35">
      <c r="A2" s="33"/>
      <c r="B2" s="33"/>
      <c r="C2" s="33"/>
      <c r="D2" s="33"/>
      <c r="E2" s="33"/>
      <c r="F2" s="33"/>
      <c r="G2" s="3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5">
      <c r="A3" s="33"/>
      <c r="B3" s="33"/>
      <c r="C3" s="33"/>
      <c r="D3" s="33"/>
      <c r="E3" s="33"/>
      <c r="F3" s="33"/>
      <c r="G3" s="3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5">
      <c r="A4" s="33"/>
      <c r="B4" s="33"/>
      <c r="C4" s="33"/>
      <c r="D4" s="33"/>
      <c r="E4" s="33"/>
      <c r="F4" s="33"/>
      <c r="G4" s="3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5">
      <c r="A5" s="33"/>
      <c r="B5" s="33"/>
      <c r="C5" s="33"/>
      <c r="D5" s="33"/>
      <c r="E5" s="33"/>
      <c r="F5" s="33"/>
      <c r="G5" s="3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15" customHeight="1" x14ac:dyDescent="0.35">
      <c r="A6" s="7"/>
      <c r="B6" s="7"/>
      <c r="C6" s="7"/>
      <c r="D6" s="7"/>
      <c r="E6" s="7"/>
      <c r="F6" s="7"/>
      <c r="G6" s="2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65" customHeight="1" x14ac:dyDescent="0.35">
      <c r="A7" s="7"/>
      <c r="B7" s="7"/>
      <c r="C7" s="7"/>
      <c r="D7" s="7"/>
      <c r="E7" s="7"/>
      <c r="F7" s="20"/>
      <c r="G7" s="2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3"/>
    </row>
    <row r="8" spans="1:25" ht="15.65" customHeight="1" x14ac:dyDescent="0.35">
      <c r="A8" s="21" t="s">
        <v>28</v>
      </c>
      <c r="B8" s="7"/>
      <c r="C8" s="7"/>
      <c r="D8" s="7"/>
      <c r="E8" s="7"/>
      <c r="F8" s="2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5" ht="15.65" customHeight="1" x14ac:dyDescent="0.35">
      <c r="A9" s="6"/>
      <c r="B9" s="6"/>
      <c r="C9" s="7"/>
      <c r="D9" s="6"/>
      <c r="E9" s="6"/>
      <c r="F9" s="6"/>
      <c r="G9" s="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2.5" customHeight="1" x14ac:dyDescent="0.35">
      <c r="A10" s="36" t="s">
        <v>0</v>
      </c>
      <c r="B10" s="38" t="s">
        <v>11</v>
      </c>
      <c r="C10" s="36" t="s">
        <v>14</v>
      </c>
      <c r="D10" s="36" t="s">
        <v>13</v>
      </c>
      <c r="E10" s="35"/>
      <c r="F10" s="35"/>
      <c r="G10" s="26" t="s">
        <v>1</v>
      </c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45" customHeight="1" x14ac:dyDescent="0.35">
      <c r="A11" s="36"/>
      <c r="B11" s="39"/>
      <c r="C11" s="37"/>
      <c r="D11" s="35"/>
      <c r="E11" s="35"/>
      <c r="F11" s="35"/>
      <c r="G11" s="22" t="s">
        <v>9</v>
      </c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0.149999999999999" customHeight="1" x14ac:dyDescent="0.35">
      <c r="A12" s="36"/>
      <c r="B12" s="40" t="s">
        <v>12</v>
      </c>
      <c r="C12" s="40" t="s">
        <v>12</v>
      </c>
      <c r="D12" s="35" t="s">
        <v>2</v>
      </c>
      <c r="E12" s="35"/>
      <c r="F12" s="35"/>
      <c r="G12" s="16" t="s">
        <v>2</v>
      </c>
      <c r="H12" s="5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0.149999999999999" customHeight="1" x14ac:dyDescent="0.35">
      <c r="A13" s="36"/>
      <c r="B13" s="41"/>
      <c r="C13" s="41"/>
      <c r="D13" s="35" t="s">
        <v>3</v>
      </c>
      <c r="E13" s="35"/>
      <c r="F13" s="16" t="s">
        <v>5</v>
      </c>
      <c r="G13" s="16" t="s">
        <v>5</v>
      </c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0.149999999999999" customHeight="1" x14ac:dyDescent="0.35">
      <c r="A14" s="36"/>
      <c r="B14" s="41"/>
      <c r="C14" s="41"/>
      <c r="D14" s="35" t="s">
        <v>4</v>
      </c>
      <c r="E14" s="35"/>
      <c r="F14" s="16" t="s">
        <v>6</v>
      </c>
      <c r="G14" s="16" t="s">
        <v>6</v>
      </c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0.149999999999999" customHeight="1" thickBot="1" x14ac:dyDescent="0.4">
      <c r="A15" s="36"/>
      <c r="B15" s="45"/>
      <c r="C15" s="45"/>
      <c r="D15" s="46">
        <v>0.05</v>
      </c>
      <c r="E15" s="46">
        <v>7.0000000000000007E-2</v>
      </c>
      <c r="F15" s="46">
        <v>0.22</v>
      </c>
      <c r="G15" s="46">
        <v>0.22</v>
      </c>
      <c r="H15" s="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0.149999999999999" customHeight="1" thickBot="1" x14ac:dyDescent="0.4">
      <c r="A16" s="44" t="s">
        <v>21</v>
      </c>
      <c r="B16" s="54">
        <v>1200</v>
      </c>
      <c r="C16" s="55"/>
      <c r="D16" s="55"/>
      <c r="E16" s="55"/>
      <c r="F16" s="55"/>
      <c r="G16" s="56"/>
      <c r="H16" s="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0.149999999999999" customHeight="1" thickBot="1" x14ac:dyDescent="0.4">
      <c r="A17" s="17" t="s">
        <v>22</v>
      </c>
      <c r="B17" s="47"/>
      <c r="C17" s="48"/>
      <c r="D17" s="49">
        <f>B16*5/105</f>
        <v>57.142857142857146</v>
      </c>
      <c r="E17" s="49">
        <f>B16*7/107</f>
        <v>78.504672897196258</v>
      </c>
      <c r="F17" s="49">
        <f>B16*22/122</f>
        <v>216.39344262295083</v>
      </c>
      <c r="G17" s="49">
        <f>B16*22/122</f>
        <v>216.39344262295083</v>
      </c>
      <c r="H17" s="5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0.149999999999999" customHeight="1" thickBot="1" x14ac:dyDescent="0.4">
      <c r="A18" s="44" t="s">
        <v>23</v>
      </c>
      <c r="B18" s="54">
        <v>1000</v>
      </c>
      <c r="C18" s="55"/>
      <c r="D18" s="55"/>
      <c r="E18" s="55"/>
      <c r="F18" s="55"/>
      <c r="G18" s="56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0.149999999999999" customHeight="1" thickBot="1" x14ac:dyDescent="0.4">
      <c r="A19" s="17" t="s">
        <v>24</v>
      </c>
      <c r="B19" s="47"/>
      <c r="C19" s="48"/>
      <c r="D19" s="48">
        <v>0</v>
      </c>
      <c r="E19" s="48">
        <v>0</v>
      </c>
      <c r="F19" s="50">
        <f>B18*22/122</f>
        <v>180.32786885245901</v>
      </c>
      <c r="G19" s="50">
        <f>B18*22/122</f>
        <v>180.32786885245901</v>
      </c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4.5" customHeight="1" thickBot="1" x14ac:dyDescent="0.4">
      <c r="A20" s="44" t="s">
        <v>25</v>
      </c>
      <c r="B20" s="54">
        <v>200</v>
      </c>
      <c r="C20" s="55"/>
      <c r="D20" s="55"/>
      <c r="E20" s="55"/>
      <c r="F20" s="55"/>
      <c r="G20" s="56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0.149999999999999" customHeight="1" x14ac:dyDescent="0.35">
      <c r="A21" s="17" t="s">
        <v>26</v>
      </c>
      <c r="B21" s="51">
        <f>B16/1.22</f>
        <v>983.60655737704917</v>
      </c>
      <c r="C21" s="52">
        <f>B16-B18-B20</f>
        <v>0</v>
      </c>
      <c r="D21" s="53">
        <f>(B16-D17)-(B18-D19)-B20</f>
        <v>-57.14285714285711</v>
      </c>
      <c r="E21" s="53">
        <f>(B16-E17)-B18-B20</f>
        <v>-78.504672897196315</v>
      </c>
      <c r="F21" s="53">
        <f>(B16-F17)-(B18-F19)-B20</f>
        <v>-36.065573770491824</v>
      </c>
      <c r="G21" s="53">
        <f>(B16-G17)-(B18-G19)-B20</f>
        <v>-36.065573770491824</v>
      </c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0.149999999999999" customHeight="1" x14ac:dyDescent="0.35">
      <c r="A22" s="17" t="s">
        <v>27</v>
      </c>
      <c r="B22" s="13">
        <f>IF(B21&lt;0,"нет налога",B21*0.06)</f>
        <v>59.016393442622949</v>
      </c>
      <c r="C22" s="13">
        <f>IF(C21&lt;0,"нет налога",C21*0.25)</f>
        <v>0</v>
      </c>
      <c r="D22" s="12" t="str">
        <f>IF(D21&lt;0,"нет налога",D21*0.15)</f>
        <v>нет налога</v>
      </c>
      <c r="E22" s="12" t="str">
        <f>IF(E21&lt;0,"нет налога",E21*0.15)</f>
        <v>нет налога</v>
      </c>
      <c r="F22" s="12" t="str">
        <f>IF(F21&lt;0,"нет налога",F21*0.25)</f>
        <v>нет налога</v>
      </c>
      <c r="G22" s="12" t="str">
        <f>IF(G21&lt;0,"нет налога",G21*0.25)</f>
        <v>нет налога</v>
      </c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0.149999999999999" customHeight="1" x14ac:dyDescent="0.35">
      <c r="A23" s="17" t="s">
        <v>8</v>
      </c>
      <c r="B23" s="17"/>
      <c r="C23" s="13"/>
      <c r="D23" s="12">
        <f>IF((D17-D19)&lt;0,"возмещение НДС",D17-D19)</f>
        <v>57.142857142857146</v>
      </c>
      <c r="E23" s="12">
        <f>IF((E17-E19)&lt;0,"возмещение НДС",E17-E19)</f>
        <v>78.504672897196258</v>
      </c>
      <c r="F23" s="12">
        <f>IF((F17-F19)&lt;0,"возмещение НДС",F17-F19)</f>
        <v>36.065573770491824</v>
      </c>
      <c r="G23" s="12">
        <f>IF((G17-G19)&lt;0,"возмещение НДС",G17-G19)</f>
        <v>36.065573770491824</v>
      </c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0.149999999999999" customHeight="1" x14ac:dyDescent="0.35">
      <c r="A24" s="43" t="s">
        <v>7</v>
      </c>
      <c r="B24" s="18">
        <f>IF(B21&lt;0,B23,B22+B23)</f>
        <v>59.016393442622949</v>
      </c>
      <c r="C24" s="18">
        <f>IF(C21&lt;0,C23,C22+C23)</f>
        <v>0</v>
      </c>
      <c r="D24" s="19">
        <f>IF(D21&lt;0,D23,D22+D23)</f>
        <v>57.142857142857146</v>
      </c>
      <c r="E24" s="19">
        <f>IF(E21&lt;0,E23,E22+E23)</f>
        <v>78.504672897196258</v>
      </c>
      <c r="F24" s="19">
        <f>IF(AND(F21&lt;0,(F17-F19)&lt;0),0,SUM(F17-F19,F22))</f>
        <v>36.065573770491824</v>
      </c>
      <c r="G24" s="19">
        <f>IF(AND(G21&lt;0,(G17-G19)&lt;0),0,SUM(G17-G19,G22))</f>
        <v>36.065573770491824</v>
      </c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0.149999999999999" customHeight="1" x14ac:dyDescent="0.35">
      <c r="A25" s="15"/>
      <c r="B25" s="15"/>
      <c r="C25" s="14"/>
      <c r="D25" s="15"/>
      <c r="E25" s="15"/>
      <c r="F25" s="15"/>
      <c r="G25" s="1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s="30" customFormat="1" ht="20.149999999999999" customHeight="1" x14ac:dyDescent="0.35">
      <c r="A26" s="31" t="s">
        <v>10</v>
      </c>
      <c r="B26" s="32">
        <f>B24/B16*100</f>
        <v>4.918032786885246</v>
      </c>
      <c r="C26" s="27">
        <f>C24/B16*100</f>
        <v>0</v>
      </c>
      <c r="D26" s="27">
        <f>D24/B16*100</f>
        <v>4.7619047619047628</v>
      </c>
      <c r="E26" s="27">
        <f>E24/B16*100</f>
        <v>6.5420560747663545</v>
      </c>
      <c r="F26" s="27">
        <f>F24/B16*100</f>
        <v>3.0054644808743185</v>
      </c>
      <c r="G26" s="27">
        <f>G24/B16*100</f>
        <v>3.0054644808743185</v>
      </c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1:25" x14ac:dyDescent="0.35">
      <c r="A27" s="9"/>
      <c r="B27" s="9"/>
      <c r="C27" s="10"/>
      <c r="D27" s="9"/>
      <c r="E27" s="9"/>
      <c r="F27" s="9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5">
      <c r="A28" s="2"/>
      <c r="B28" s="2"/>
      <c r="C28" s="10"/>
      <c r="D28" s="9"/>
      <c r="E28" s="9"/>
      <c r="F28" s="9"/>
      <c r="G28" s="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5">
      <c r="A29" s="24" t="s">
        <v>15</v>
      </c>
      <c r="B29" s="2"/>
      <c r="C29" s="3"/>
      <c r="D29" s="2"/>
      <c r="E29" s="2"/>
      <c r="F29" s="25" t="s">
        <v>18</v>
      </c>
      <c r="G29" s="2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5">
      <c r="A30" s="24" t="s">
        <v>16</v>
      </c>
      <c r="B30" s="2"/>
      <c r="C30" s="3"/>
      <c r="D30" s="2"/>
      <c r="E30" s="2"/>
      <c r="F30" s="25" t="s">
        <v>19</v>
      </c>
      <c r="G30" s="2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5">
      <c r="A31" s="24" t="s">
        <v>17</v>
      </c>
      <c r="B31" s="2"/>
      <c r="C31" s="3"/>
      <c r="D31" s="2"/>
      <c r="E31" s="2"/>
      <c r="F31" s="42" t="s">
        <v>20</v>
      </c>
      <c r="G31" s="25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5">
      <c r="A32" s="2"/>
      <c r="B32" s="2"/>
      <c r="C32" s="3"/>
      <c r="D32" s="2"/>
      <c r="E32" s="2"/>
      <c r="F32" s="2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5">
      <c r="A33" s="2"/>
      <c r="B33" s="2"/>
      <c r="C33" s="3"/>
      <c r="D33" s="2"/>
      <c r="E33" s="2"/>
      <c r="F33" s="2"/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5">
      <c r="A34" s="2"/>
      <c r="B34" s="2"/>
      <c r="C34" s="3"/>
      <c r="D34" s="2"/>
      <c r="E34" s="2"/>
      <c r="F34" s="2"/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5">
      <c r="A35" s="2"/>
      <c r="B35" s="2"/>
      <c r="C35" s="3"/>
      <c r="D35" s="2"/>
      <c r="E35" s="2"/>
      <c r="F35" s="2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5">
      <c r="A36" s="2"/>
      <c r="B36" s="2"/>
      <c r="C36" s="3"/>
      <c r="D36" s="2"/>
      <c r="E36" s="2"/>
      <c r="F36" s="2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5">
      <c r="A37" s="2"/>
      <c r="B37" s="2"/>
      <c r="C37" s="3"/>
      <c r="D37" s="2"/>
      <c r="E37" s="2"/>
      <c r="F37" s="2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5">
      <c r="A38" s="2"/>
      <c r="B38" s="2"/>
      <c r="C38" s="3"/>
      <c r="D38" s="2"/>
      <c r="E38" s="2"/>
      <c r="F38" s="2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5">
      <c r="A39" s="2"/>
      <c r="B39" s="2"/>
      <c r="C39" s="3"/>
      <c r="D39" s="2"/>
      <c r="E39" s="2"/>
      <c r="F39" s="2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5">
      <c r="A40" s="2"/>
      <c r="B40" s="2"/>
      <c r="C40" s="3"/>
      <c r="D40" s="2"/>
      <c r="E40" s="2"/>
      <c r="F40" s="2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5">
      <c r="A41" s="2"/>
      <c r="B41" s="2"/>
      <c r="C41" s="3"/>
      <c r="D41" s="2"/>
      <c r="E41" s="2"/>
      <c r="F41" s="2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5">
      <c r="A42" s="2"/>
      <c r="B42" s="2"/>
      <c r="C42" s="3"/>
      <c r="D42" s="2"/>
      <c r="E42" s="2"/>
      <c r="F42" s="2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5">
      <c r="A43" s="2"/>
      <c r="B43" s="2"/>
      <c r="C43" s="3"/>
      <c r="D43" s="2"/>
      <c r="E43" s="2"/>
      <c r="F43" s="2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5">
      <c r="A44" s="2"/>
      <c r="B44" s="2"/>
      <c r="C44" s="3"/>
      <c r="D44" s="2"/>
      <c r="E44" s="2"/>
      <c r="F44" s="2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5">
      <c r="A45" s="2"/>
      <c r="B45" s="2"/>
      <c r="C45" s="3"/>
      <c r="D45" s="2"/>
      <c r="E45" s="2"/>
      <c r="F45" s="2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5">
      <c r="A46" s="2"/>
      <c r="B46" s="2"/>
      <c r="C46" s="3"/>
      <c r="D46" s="2"/>
      <c r="E46" s="2"/>
      <c r="F46" s="2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35">
      <c r="A47" s="2"/>
      <c r="B47" s="2"/>
      <c r="C47" s="3"/>
      <c r="D47" s="2"/>
      <c r="E47" s="2"/>
      <c r="F47" s="2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35">
      <c r="A48" s="2"/>
      <c r="B48" s="2"/>
      <c r="C48" s="3"/>
      <c r="D48" s="2"/>
      <c r="E48" s="2"/>
      <c r="F48" s="2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5">
      <c r="A49" s="2"/>
      <c r="B49" s="2"/>
      <c r="C49" s="3"/>
      <c r="D49" s="2"/>
      <c r="E49" s="2"/>
      <c r="F49" s="2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5">
      <c r="A50" s="2"/>
      <c r="B50" s="2"/>
      <c r="C50" s="3"/>
      <c r="D50" s="2"/>
      <c r="E50" s="2"/>
      <c r="F50" s="2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</sheetData>
  <mergeCells count="13">
    <mergeCell ref="B16:G16"/>
    <mergeCell ref="B18:G18"/>
    <mergeCell ref="B20:G20"/>
    <mergeCell ref="B10:B11"/>
    <mergeCell ref="B12:B15"/>
    <mergeCell ref="C12:C15"/>
    <mergeCell ref="A2:G5"/>
    <mergeCell ref="D13:E13"/>
    <mergeCell ref="D14:E14"/>
    <mergeCell ref="A10:A15"/>
    <mergeCell ref="D10:F11"/>
    <mergeCell ref="D12:F12"/>
    <mergeCell ref="C10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Ксения</dc:creator>
  <cp:lastModifiedBy>Mi</cp:lastModifiedBy>
  <dcterms:created xsi:type="dcterms:W3CDTF">2024-11-01T06:19:44Z</dcterms:created>
  <dcterms:modified xsi:type="dcterms:W3CDTF">2026-03-19T06:51:46Z</dcterms:modified>
</cp:coreProperties>
</file>